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교육대상" sheetId="11" r:id="rId2"/>
    <sheet name="교육대상자 산출" sheetId="10" r:id="rId3"/>
  </sheets>
  <definedNames>
    <definedName name="_xlnm.Print_Area" localSheetId="1">교육대상!$A$1:$L$22</definedName>
    <definedName name="_xlnm.Print_Area" localSheetId="0">일정표!$A$1:$I$16</definedName>
  </definedNames>
  <calcPr calcId="125725"/>
</workbook>
</file>

<file path=xl/calcChain.xml><?xml version="1.0" encoding="utf-8"?>
<calcChain xmlns="http://schemas.openxmlformats.org/spreadsheetml/2006/main">
  <c r="P4" i="10"/>
  <c r="L20"/>
  <c r="G20"/>
  <c r="S20" s="1"/>
  <c r="D20"/>
  <c r="R20" s="1"/>
  <c r="T20" l="1"/>
  <c r="L7" i="11" l="1"/>
  <c r="L12"/>
  <c r="L17"/>
  <c r="L21"/>
  <c r="E22" l="1"/>
  <c r="F22" s="1"/>
  <c r="E21"/>
  <c r="F21" s="1"/>
  <c r="E20"/>
  <c r="F20" s="1"/>
  <c r="E19"/>
  <c r="F19" s="1"/>
  <c r="Q18"/>
  <c r="E18"/>
  <c r="F18" s="1"/>
  <c r="E17"/>
  <c r="F17" s="1"/>
  <c r="E16"/>
  <c r="F16" s="1"/>
  <c r="E15"/>
  <c r="F15" s="1"/>
  <c r="E14"/>
  <c r="F14" s="1"/>
  <c r="E13"/>
  <c r="F13" s="1"/>
  <c r="E12"/>
  <c r="F12" s="1"/>
  <c r="E11"/>
  <c r="F11" s="1"/>
  <c r="E10"/>
  <c r="F10" s="1"/>
  <c r="E9"/>
  <c r="F9" s="1"/>
  <c r="E8"/>
  <c r="F8" s="1"/>
  <c r="E7"/>
  <c r="F7" s="1"/>
  <c r="I6"/>
  <c r="H6"/>
  <c r="D6"/>
  <c r="C6"/>
  <c r="F6" l="1"/>
  <c r="J6"/>
  <c r="G6"/>
  <c r="E6"/>
  <c r="H14" i="4" l="1"/>
  <c r="S24" i="10" l="1"/>
  <c r="R24"/>
  <c r="L24"/>
  <c r="L23"/>
  <c r="G23"/>
  <c r="S23" s="1"/>
  <c r="D23"/>
  <c r="R23" s="1"/>
  <c r="R22"/>
  <c r="L22"/>
  <c r="G22"/>
  <c r="S22" s="1"/>
  <c r="D22"/>
  <c r="L21"/>
  <c r="G21"/>
  <c r="S21" s="1"/>
  <c r="D21"/>
  <c r="R21" s="1"/>
  <c r="L19"/>
  <c r="G19"/>
  <c r="S19" s="1"/>
  <c r="D19"/>
  <c r="R19" s="1"/>
  <c r="L18"/>
  <c r="G18"/>
  <c r="S18" s="1"/>
  <c r="D18"/>
  <c r="R18" s="1"/>
  <c r="S17"/>
  <c r="R17"/>
  <c r="L17"/>
  <c r="S16"/>
  <c r="R16"/>
  <c r="L16"/>
  <c r="L15"/>
  <c r="G15"/>
  <c r="S15" s="1"/>
  <c r="D15"/>
  <c r="R15" s="1"/>
  <c r="L14"/>
  <c r="G14"/>
  <c r="S14" s="1"/>
  <c r="D14"/>
  <c r="R14" s="1"/>
  <c r="L13"/>
  <c r="G13"/>
  <c r="S13" s="1"/>
  <c r="D13"/>
  <c r="R13" s="1"/>
  <c r="L12"/>
  <c r="G12"/>
  <c r="S12" s="1"/>
  <c r="D12"/>
  <c r="R12" s="1"/>
  <c r="L11"/>
  <c r="G11"/>
  <c r="S11" s="1"/>
  <c r="D11"/>
  <c r="R11" s="1"/>
  <c r="L10"/>
  <c r="G10"/>
  <c r="S10" s="1"/>
  <c r="D10"/>
  <c r="R10" s="1"/>
  <c r="L9"/>
  <c r="G9"/>
  <c r="S9" s="1"/>
  <c r="D9"/>
  <c r="R9" s="1"/>
  <c r="L8"/>
  <c r="G8"/>
  <c r="S8" s="1"/>
  <c r="D8"/>
  <c r="R8" s="1"/>
  <c r="L7"/>
  <c r="G7"/>
  <c r="S7" s="1"/>
  <c r="D7"/>
  <c r="R7" s="1"/>
  <c r="L6"/>
  <c r="G6"/>
  <c r="S6" s="1"/>
  <c r="D6"/>
  <c r="R6" s="1"/>
  <c r="L5"/>
  <c r="G5"/>
  <c r="S5" s="1"/>
  <c r="D5"/>
  <c r="R5" s="1"/>
  <c r="K4"/>
  <c r="J4"/>
  <c r="F4"/>
  <c r="E4"/>
  <c r="C4"/>
  <c r="B4"/>
  <c r="T24" l="1"/>
  <c r="T16"/>
  <c r="G4"/>
  <c r="L4"/>
  <c r="T5"/>
  <c r="T17"/>
  <c r="T13"/>
  <c r="T7"/>
  <c r="T15"/>
  <c r="T19"/>
  <c r="T22"/>
  <c r="T9"/>
  <c r="T11"/>
  <c r="D4"/>
  <c r="T6"/>
  <c r="T8"/>
  <c r="T10"/>
  <c r="T12"/>
  <c r="T14"/>
  <c r="T18"/>
  <c r="T21"/>
  <c r="T23"/>
  <c r="S4"/>
  <c r="R4"/>
  <c r="H4" i="4"/>
  <c r="T4" i="10" l="1"/>
</calcChain>
</file>

<file path=xl/comments1.xml><?xml version="1.0" encoding="utf-8"?>
<comments xmlns="http://schemas.openxmlformats.org/spreadsheetml/2006/main">
  <authors>
    <author>Windows 사용자</author>
  </authors>
  <commentList>
    <comment ref="C17" authorId="0">
      <text>
        <r>
          <rPr>
            <sz val="9"/>
            <color indexed="81"/>
            <rFont val="돋움"/>
            <family val="3"/>
            <charset val="129"/>
          </rPr>
          <t>기술지원대</t>
        </r>
        <r>
          <rPr>
            <sz val="9"/>
            <color indexed="81"/>
            <rFont val="Tahoma"/>
            <family val="2"/>
          </rPr>
          <t xml:space="preserve"> 22</t>
        </r>
        <r>
          <rPr>
            <sz val="9"/>
            <color indexed="81"/>
            <rFont val="돋움"/>
            <family val="3"/>
            <charset val="129"/>
          </rPr>
          <t>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포함</t>
        </r>
      </text>
    </comment>
    <comment ref="G17" authorId="0">
      <text>
        <r>
          <rPr>
            <sz val="9"/>
            <color indexed="81"/>
            <rFont val="돋움"/>
            <family val="3"/>
            <charset val="129"/>
          </rPr>
          <t>기술지원대</t>
        </r>
        <r>
          <rPr>
            <sz val="9"/>
            <color indexed="81"/>
            <rFont val="Tahoma"/>
            <family val="2"/>
          </rPr>
          <t xml:space="preserve"> 12</t>
        </r>
        <r>
          <rPr>
            <sz val="9"/>
            <color indexed="81"/>
            <rFont val="돋움"/>
            <family val="3"/>
            <charset val="129"/>
          </rPr>
          <t>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포함</t>
        </r>
      </text>
    </comment>
    <comment ref="J17" authorId="0">
      <text>
        <r>
          <rPr>
            <sz val="9"/>
            <color indexed="81"/>
            <rFont val="돋움"/>
            <family val="3"/>
            <charset val="129"/>
          </rPr>
          <t>기술지원대</t>
        </r>
        <r>
          <rPr>
            <sz val="9"/>
            <color indexed="81"/>
            <rFont val="Tahoma"/>
            <family val="2"/>
          </rPr>
          <t xml:space="preserve"> 14</t>
        </r>
        <r>
          <rPr>
            <sz val="9"/>
            <color indexed="81"/>
            <rFont val="돋움"/>
            <family val="3"/>
            <charset val="129"/>
          </rPr>
          <t>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포함</t>
        </r>
      </text>
    </comment>
  </commentList>
</comments>
</file>

<file path=xl/sharedStrings.xml><?xml version="1.0" encoding="utf-8"?>
<sst xmlns="http://schemas.openxmlformats.org/spreadsheetml/2006/main" count="153" uniqueCount="120">
  <si>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</si>
  <si>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</si>
  <si>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</si>
  <si>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</si>
  <si>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</si>
  <si>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</si>
  <si>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</si>
  <si>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</si>
  <si>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</si>
  <si>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</si>
  <si>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</si>
  <si>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</si>
  <si>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19:00~23:00</t>
    <phoneticPr fontId="4" type="noConversion"/>
  </si>
  <si>
    <t>＂</t>
  </si>
  <si>
    <t>09:00~13:00</t>
    <phoneticPr fontId="4" type="noConversion"/>
  </si>
  <si>
    <t>야간교육</t>
    <phoneticPr fontId="2" type="noConversion"/>
  </si>
  <si>
    <t>주말교육</t>
    <phoneticPr fontId="2" type="noConversion"/>
  </si>
  <si>
    <t>교육대상
(1-4년차)</t>
    <phoneticPr fontId="4" type="noConversion"/>
  </si>
  <si>
    <t>계</t>
    <phoneticPr fontId="2" type="noConversion"/>
  </si>
  <si>
    <t>희망대원</t>
    <phoneticPr fontId="2" type="noConversion"/>
  </si>
  <si>
    <t>시   장</t>
    <phoneticPr fontId="2" type="noConversion"/>
  </si>
  <si>
    <t>유구읍장, 이인면장,
탄천면장, 계룡면장
반포면장</t>
    <phoneticPr fontId="2" type="noConversion"/>
  </si>
  <si>
    <t>의당면장, 정안면장, 
우성면장,사곡면장, 신풍면장</t>
    <phoneticPr fontId="2" type="noConversion"/>
  </si>
  <si>
    <t>중학동장, 웅진동장,
금학동장, 옥룡동장</t>
    <phoneticPr fontId="2" type="noConversion"/>
  </si>
  <si>
    <t>＂</t>
    <phoneticPr fontId="2" type="noConversion"/>
  </si>
  <si>
    <t xml:space="preserve"> 지역대원
 직장대원</t>
    <phoneticPr fontId="2" type="noConversion"/>
  </si>
  <si>
    <t>신관동장, 월송동장,
시    장</t>
    <phoneticPr fontId="2" type="noConversion"/>
  </si>
  <si>
    <t>계</t>
    <phoneticPr fontId="2" type="noConversion"/>
  </si>
  <si>
    <t>구분</t>
    <phoneticPr fontId="2" type="noConversion"/>
  </si>
  <si>
    <t>5년차이상</t>
    <phoneticPr fontId="2" type="noConversion"/>
  </si>
  <si>
    <t>지역대원
직장대원</t>
    <phoneticPr fontId="2" type="noConversion"/>
  </si>
  <si>
    <t>1-4년차</t>
    <phoneticPr fontId="2" type="noConversion"/>
  </si>
  <si>
    <t>5년차</t>
    <phoneticPr fontId="2" type="noConversion"/>
  </si>
  <si>
    <t>기술지원대</t>
    <phoneticPr fontId="2" type="noConversion"/>
  </si>
  <si>
    <t>총계</t>
    <phoneticPr fontId="2" type="noConversion"/>
  </si>
  <si>
    <t>지역</t>
    <phoneticPr fontId="2" type="noConversion"/>
  </si>
  <si>
    <t>직장</t>
    <phoneticPr fontId="2" type="noConversion"/>
  </si>
  <si>
    <t>유구</t>
    <phoneticPr fontId="2" type="noConversion"/>
  </si>
  <si>
    <t>한국도로공사공주지사</t>
    <phoneticPr fontId="2" type="noConversion"/>
  </si>
  <si>
    <t>이인</t>
  </si>
  <si>
    <t>탄천</t>
  </si>
  <si>
    <t>계룡</t>
  </si>
  <si>
    <t>반포</t>
  </si>
  <si>
    <t>치료감호소</t>
    <phoneticPr fontId="2" type="noConversion"/>
  </si>
  <si>
    <t>의당</t>
  </si>
  <si>
    <t>정안</t>
  </si>
  <si>
    <t>우성</t>
  </si>
  <si>
    <t>사곡</t>
  </si>
  <si>
    <t>신풍</t>
  </si>
  <si>
    <t>중학</t>
  </si>
  <si>
    <t>(중학)</t>
    <phoneticPr fontId="2" type="noConversion"/>
  </si>
  <si>
    <t>공주우체국</t>
    <phoneticPr fontId="2" type="noConversion"/>
  </si>
  <si>
    <t>웅진</t>
  </si>
  <si>
    <t>공주농협</t>
    <phoneticPr fontId="2" type="noConversion"/>
  </si>
  <si>
    <t>금학</t>
  </si>
  <si>
    <t>옥룡</t>
  </si>
  <si>
    <t>신관</t>
  </si>
  <si>
    <t>월송</t>
  </si>
  <si>
    <t>(월송)</t>
    <phoneticPr fontId="2" type="noConversion"/>
  </si>
  <si>
    <t>공주지원지청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</si>
  <si>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</si>
  <si>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</si>
  <si>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</si>
  <si>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</si>
  <si>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</si>
  <si>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</si>
  <si>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</si>
  <si>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</si>
  <si>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</si>
  <si>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</si>
  <si>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</si>
  <si>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</si>
  <si>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</si>
  <si>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</si>
  <si>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</si>
  <si>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＂</t>
    <phoneticPr fontId="2" type="noConversion"/>
  </si>
  <si>
    <t xml:space="preserve"> 지역대원
직장대원</t>
    <phoneticPr fontId="2" type="noConversion"/>
  </si>
  <si>
    <t>직장민방위대(시관리)</t>
    <phoneticPr fontId="2" type="noConversion"/>
  </si>
  <si>
    <t>연번</t>
    <phoneticPr fontId="2" type="noConversion"/>
  </si>
  <si>
    <t>기  본  교  육</t>
    <phoneticPr fontId="2" type="noConversion"/>
  </si>
  <si>
    <t>비 상 소 집</t>
    <phoneticPr fontId="2" type="noConversion"/>
  </si>
  <si>
    <t>비고</t>
    <phoneticPr fontId="2" type="noConversion"/>
  </si>
  <si>
    <t>교육대상</t>
    <phoneticPr fontId="2" type="noConversion"/>
  </si>
  <si>
    <t>참석현황</t>
    <phoneticPr fontId="2" type="noConversion"/>
  </si>
  <si>
    <t>1년차</t>
    <phoneticPr fontId="2" type="noConversion"/>
  </si>
  <si>
    <t>2-4년차</t>
    <phoneticPr fontId="2" type="noConversion"/>
  </si>
  <si>
    <t>합계</t>
    <phoneticPr fontId="2" type="noConversion"/>
  </si>
  <si>
    <t>참석자</t>
    <phoneticPr fontId="2" type="noConversion"/>
  </si>
  <si>
    <t>불참자</t>
    <phoneticPr fontId="2" type="noConversion"/>
  </si>
  <si>
    <t>합  계</t>
    <phoneticPr fontId="2" type="noConversion"/>
  </si>
  <si>
    <t>유구읍</t>
    <phoneticPr fontId="2" type="noConversion"/>
  </si>
  <si>
    <t>이인면</t>
    <phoneticPr fontId="2" type="noConversion"/>
  </si>
  <si>
    <t>탄천면</t>
    <phoneticPr fontId="2" type="noConversion"/>
  </si>
  <si>
    <t>계룡면</t>
    <phoneticPr fontId="2" type="noConversion"/>
  </si>
  <si>
    <t>반포면</t>
    <phoneticPr fontId="2" type="noConversion"/>
  </si>
  <si>
    <t>의당면</t>
    <phoneticPr fontId="2" type="noConversion"/>
  </si>
  <si>
    <t>정안면</t>
    <phoneticPr fontId="2" type="noConversion"/>
  </si>
  <si>
    <t>우성면</t>
    <phoneticPr fontId="2" type="noConversion"/>
  </si>
  <si>
    <t>사곡면</t>
    <phoneticPr fontId="2" type="noConversion"/>
  </si>
  <si>
    <t>신풍면</t>
    <phoneticPr fontId="2" type="noConversion"/>
  </si>
  <si>
    <t>중학동</t>
    <phoneticPr fontId="2" type="noConversion"/>
  </si>
  <si>
    <t>웅진동</t>
    <phoneticPr fontId="2" type="noConversion"/>
  </si>
  <si>
    <t>금학동</t>
    <phoneticPr fontId="2" type="noConversion"/>
  </si>
  <si>
    <t>옥룡동</t>
    <phoneticPr fontId="2" type="noConversion"/>
  </si>
  <si>
    <t>신관동</t>
    <phoneticPr fontId="2" type="noConversion"/>
  </si>
  <si>
    <t>월송동</t>
    <phoneticPr fontId="2" type="noConversion"/>
  </si>
  <si>
    <t>참석자
(비상소집)</t>
    <phoneticPr fontId="2" type="noConversion"/>
  </si>
  <si>
    <t>▣ 비상소집보충2차훈련(5년차이상 대원)</t>
    <phoneticPr fontId="4" type="noConversion"/>
  </si>
  <si>
    <t>▣ 1-4년차 집합교육 (보충교육1차)</t>
    <phoneticPr fontId="4" type="noConversion"/>
  </si>
  <si>
    <t>공주시청(인사담당관)</t>
    <phoneticPr fontId="2" type="noConversion"/>
  </si>
  <si>
    <t>2015년도 민방위교육일정표(보충교육1차,비상소집보충1차)</t>
    <phoneticPr fontId="2" type="noConversion"/>
  </si>
  <si>
    <t>(2015.10.7일 현재)</t>
    <phoneticPr fontId="2" type="noConversion"/>
  </si>
  <si>
    <t>2015년 민방위 기본교육 및 비상소집 실시결과</t>
    <phoneticPr fontId="2" type="noConversion"/>
  </si>
  <si>
    <t>* 10.7 현재</t>
    <phoneticPr fontId="2" type="noConversion"/>
  </si>
  <si>
    <t>(금학)</t>
    <phoneticPr fontId="2" type="noConversion"/>
  </si>
  <si>
    <t>국립공주병원</t>
    <phoneticPr fontId="2" type="noConversion"/>
  </si>
  <si>
    <t>공주교육대학교</t>
    <phoneticPr fontId="2" type="noConversion"/>
  </si>
  <si>
    <t>(1-4년)</t>
    <phoneticPr fontId="2" type="noConversion"/>
  </si>
  <si>
    <t>기술지원대:12명</t>
    <phoneticPr fontId="2" type="noConversion"/>
  </si>
  <si>
    <t>기술지원대: 민방위교육장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</si>
</sst>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 "/>
    <numFmt numFmtId="177" formatCode="mm&quot;월&quot;\ dd&quot;일&quot;"/>
  </numFmts>
  <fonts count="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b/>
      <sz val="24"/>
      <name val="굴림체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2"/>
      <color rgb="FFFF0000"/>
      <name val="굴림체"/>
      <family val="3"/>
      <charset val="129"/>
    </font>
    <font>
      <sz val="11"/>
      <color rgb="FFFF0000"/>
      <name val="맑은 고딕"/>
      <family val="2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4" fontId="14" fillId="0" borderId="1" xfId="2" applyNumberFormat="1" applyFont="1" applyFill="1" applyBorder="1" applyAlignment="1">
      <alignment horizontal="center" vertical="center" wrapText="1"/>
    </xf>
    <xf numFmtId="176" fontId="12" fillId="0" borderId="1" xfId="1" applyNumberFormat="1" applyFont="1" applyFill="1" applyBorder="1" applyAlignment="1">
      <alignment horizontal="center" vertical="center"/>
    </xf>
    <xf numFmtId="41" fontId="14" fillId="0" borderId="1" xfId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177" fontId="0" fillId="0" borderId="6" xfId="0" applyNumberFormat="1" applyBorder="1">
      <alignment vertical="center"/>
    </xf>
    <xf numFmtId="0" fontId="0" fillId="4" borderId="6" xfId="0" applyFill="1" applyBorder="1" applyAlignment="1">
      <alignment horizontal="center" vertical="center"/>
    </xf>
    <xf numFmtId="0" fontId="0" fillId="4" borderId="6" xfId="0" applyFill="1" applyBorder="1">
      <alignment vertical="center"/>
    </xf>
    <xf numFmtId="0" fontId="0" fillId="5" borderId="6" xfId="0" applyFill="1" applyBorder="1">
      <alignment vertical="center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14" fontId="14" fillId="0" borderId="1" xfId="2" applyNumberFormat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0" fillId="2" borderId="6" xfId="0" applyFill="1" applyBorder="1">
      <alignment vertical="center"/>
    </xf>
    <xf numFmtId="0" fontId="0" fillId="6" borderId="6" xfId="0" applyFill="1" applyBorder="1">
      <alignment vertical="center"/>
    </xf>
    <xf numFmtId="0" fontId="0" fillId="0" borderId="6" xfId="0" applyFill="1" applyBorder="1">
      <alignment vertical="center"/>
    </xf>
    <xf numFmtId="0" fontId="0" fillId="7" borderId="6" xfId="0" applyFill="1" applyBorder="1">
      <alignment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41" fontId="12" fillId="0" borderId="1" xfId="1" applyFont="1" applyFill="1" applyBorder="1" applyAlignment="1">
      <alignment horizontal="center" vertical="center" shrinkToFit="1"/>
    </xf>
    <xf numFmtId="41" fontId="12" fillId="0" borderId="12" xfId="1" applyFont="1" applyFill="1" applyBorder="1" applyAlignment="1">
      <alignment horizontal="center" vertical="center" shrinkToFit="1"/>
    </xf>
    <xf numFmtId="41" fontId="0" fillId="0" borderId="0" xfId="0" applyNumberForma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1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41" fontId="20" fillId="0" borderId="1" xfId="1" applyFont="1" applyFill="1" applyBorder="1" applyAlignment="1">
      <alignment horizontal="center" vertical="center" shrinkToFit="1"/>
    </xf>
    <xf numFmtId="41" fontId="20" fillId="0" borderId="3" xfId="1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21" fillId="8" borderId="6" xfId="0" applyFont="1" applyFill="1" applyBorder="1">
      <alignment vertical="center"/>
    </xf>
    <xf numFmtId="0" fontId="13" fillId="8" borderId="3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176" fontId="24" fillId="0" borderId="1" xfId="1" applyNumberFormat="1" applyFont="1" applyFill="1" applyBorder="1" applyAlignment="1">
      <alignment horizontal="center" vertical="center" wrapText="1"/>
    </xf>
    <xf numFmtId="176" fontId="25" fillId="3" borderId="1" xfId="1" applyNumberFormat="1" applyFont="1" applyFill="1" applyBorder="1" applyAlignment="1">
      <alignment horizontal="center" vertical="center"/>
    </xf>
    <xf numFmtId="0" fontId="26" fillId="0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4" xfId="2" applyFont="1" applyBorder="1" applyAlignment="1">
      <alignment horizontal="right" vertical="center"/>
    </xf>
    <xf numFmtId="0" fontId="7" fillId="0" borderId="4" xfId="2" applyFont="1" applyBorder="1" applyAlignment="1">
      <alignment horizontal="left" vertical="center"/>
    </xf>
    <xf numFmtId="41" fontId="12" fillId="0" borderId="1" xfId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showGridLines="0" tabSelected="1" view="pageBreakPreview" zoomScale="96" zoomScaleNormal="100" zoomScaleSheetLayoutView="96" workbookViewId="0">
      <selection activeCell="B5" sqref="B5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63" t="s">
        <v>110</v>
      </c>
      <c r="B1" s="63"/>
      <c r="C1" s="63"/>
      <c r="D1" s="63"/>
      <c r="E1" s="63"/>
      <c r="F1" s="63"/>
      <c r="G1" s="63"/>
      <c r="H1" s="63"/>
      <c r="I1" s="63"/>
    </row>
    <row r="2" spans="1:9" s="3" customFormat="1" ht="28.5" customHeight="1">
      <c r="A2" s="65" t="s">
        <v>108</v>
      </c>
      <c r="B2" s="65"/>
      <c r="C2" s="65"/>
      <c r="D2" s="65"/>
      <c r="H2" s="64" t="s">
        <v>0</v>
      </c>
      <c r="I2" s="64"/>
    </row>
    <row r="3" spans="1:9" s="3" customFormat="1" ht="39.950000000000003" customHeight="1">
      <c r="A3" s="8" t="s">
        <v>10</v>
      </c>
      <c r="B3" s="8" t="s">
        <v>1</v>
      </c>
      <c r="C3" s="8" t="s">
        <v>11</v>
      </c>
      <c r="D3" s="9" t="s">
        <v>9</v>
      </c>
      <c r="E3" s="8" t="s">
        <v>2</v>
      </c>
      <c r="F3" s="8" t="s">
        <v>3</v>
      </c>
      <c r="G3" s="9" t="s">
        <v>17</v>
      </c>
      <c r="H3" s="8" t="s">
        <v>4</v>
      </c>
      <c r="I3" s="4" t="s">
        <v>5</v>
      </c>
    </row>
    <row r="4" spans="1:9" s="3" customFormat="1" ht="39.950000000000003" customHeight="1">
      <c r="A4" s="13" t="s">
        <v>27</v>
      </c>
      <c r="B4" s="13"/>
      <c r="C4" s="13"/>
      <c r="D4" s="14"/>
      <c r="E4" s="13"/>
      <c r="F4" s="13"/>
      <c r="G4" s="14"/>
      <c r="H4" s="16">
        <f>SUM(H5:H8)</f>
        <v>868</v>
      </c>
      <c r="I4" s="6"/>
    </row>
    <row r="5" spans="1:9" s="3" customFormat="1" ht="89.25" customHeight="1">
      <c r="A5" s="11">
        <v>1</v>
      </c>
      <c r="B5" s="11" t="s">
        <v>6</v>
      </c>
      <c r="C5" s="10">
        <v>42306</v>
      </c>
      <c r="D5" s="12" t="s">
        <v>8</v>
      </c>
      <c r="E5" s="12" t="s">
        <v>7</v>
      </c>
      <c r="F5" s="18" t="s">
        <v>23</v>
      </c>
      <c r="G5" s="19" t="s">
        <v>76</v>
      </c>
      <c r="H5" s="60">
        <v>276</v>
      </c>
      <c r="I5" s="7" t="s">
        <v>118</v>
      </c>
    </row>
    <row r="6" spans="1:9" s="3" customFormat="1" ht="89.25" customHeight="1">
      <c r="A6" s="11">
        <v>2</v>
      </c>
      <c r="B6" s="11" t="s">
        <v>15</v>
      </c>
      <c r="C6" s="11" t="s">
        <v>75</v>
      </c>
      <c r="D6" s="12" t="s">
        <v>12</v>
      </c>
      <c r="E6" s="12" t="s">
        <v>13</v>
      </c>
      <c r="F6" s="18" t="s">
        <v>26</v>
      </c>
      <c r="G6" s="19" t="s">
        <v>25</v>
      </c>
      <c r="H6" s="60">
        <v>234</v>
      </c>
      <c r="I6" s="5"/>
    </row>
    <row r="7" spans="1:9" s="3" customFormat="1" ht="89.25" customHeight="1">
      <c r="A7" s="11">
        <v>3</v>
      </c>
      <c r="B7" s="11" t="s">
        <v>6</v>
      </c>
      <c r="C7" s="15">
        <v>42307</v>
      </c>
      <c r="D7" s="12" t="s">
        <v>8</v>
      </c>
      <c r="E7" s="12" t="s">
        <v>13</v>
      </c>
      <c r="F7" s="18" t="s">
        <v>21</v>
      </c>
      <c r="G7" s="12" t="s">
        <v>30</v>
      </c>
      <c r="H7" s="61">
        <v>185</v>
      </c>
      <c r="I7" s="7"/>
    </row>
    <row r="8" spans="1:9" s="3" customFormat="1" ht="89.25" customHeight="1">
      <c r="A8" s="11">
        <v>4</v>
      </c>
      <c r="B8" s="11" t="s">
        <v>15</v>
      </c>
      <c r="C8" s="11" t="s">
        <v>13</v>
      </c>
      <c r="D8" s="12" t="s">
        <v>12</v>
      </c>
      <c r="E8" s="12" t="s">
        <v>24</v>
      </c>
      <c r="F8" s="18" t="s">
        <v>22</v>
      </c>
      <c r="G8" s="12" t="s">
        <v>24</v>
      </c>
      <c r="H8" s="61">
        <v>173</v>
      </c>
      <c r="I8" s="7"/>
    </row>
    <row r="9" spans="1:9" s="3" customFormat="1" ht="89.25" customHeight="1">
      <c r="A9" s="11">
        <v>5</v>
      </c>
      <c r="B9" s="11" t="s">
        <v>16</v>
      </c>
      <c r="C9" s="10">
        <v>42308</v>
      </c>
      <c r="D9" s="12" t="s">
        <v>14</v>
      </c>
      <c r="E9" s="12" t="s">
        <v>13</v>
      </c>
      <c r="F9" s="12" t="s">
        <v>20</v>
      </c>
      <c r="G9" s="12" t="s">
        <v>30</v>
      </c>
      <c r="H9" s="17" t="s">
        <v>19</v>
      </c>
      <c r="I9" s="5"/>
    </row>
    <row r="12" spans="1:9" s="3" customFormat="1" ht="27" customHeight="1">
      <c r="A12" s="65" t="s">
        <v>107</v>
      </c>
      <c r="B12" s="65"/>
      <c r="C12" s="65"/>
      <c r="D12" s="65"/>
      <c r="E12" s="65"/>
      <c r="F12" s="65"/>
      <c r="G12" s="65"/>
      <c r="H12" s="65"/>
      <c r="I12" s="65"/>
    </row>
    <row r="13" spans="1:9" s="3" customFormat="1" ht="50.1" customHeight="1">
      <c r="A13" s="8" t="s">
        <v>1</v>
      </c>
      <c r="B13" s="8" t="s">
        <v>1</v>
      </c>
      <c r="C13" s="8" t="s">
        <v>60</v>
      </c>
      <c r="D13" s="8" t="s">
        <v>61</v>
      </c>
      <c r="E13" s="8" t="s">
        <v>62</v>
      </c>
      <c r="F13" s="8" t="s">
        <v>63</v>
      </c>
      <c r="G13" s="8" t="s">
        <v>64</v>
      </c>
      <c r="H13" s="8" t="s">
        <v>65</v>
      </c>
      <c r="I13" s="4" t="s">
        <v>66</v>
      </c>
    </row>
    <row r="14" spans="1:9" s="3" customFormat="1" ht="50.1" customHeight="1">
      <c r="A14" s="13" t="s">
        <v>18</v>
      </c>
      <c r="B14" s="13"/>
      <c r="C14" s="13"/>
      <c r="D14" s="13"/>
      <c r="E14" s="13"/>
      <c r="F14" s="13"/>
      <c r="G14" s="13"/>
      <c r="H14" s="26">
        <f>SUM(H15:H16)</f>
        <v>940</v>
      </c>
      <c r="I14" s="27"/>
    </row>
    <row r="15" spans="1:9" s="3" customFormat="1" ht="50.1" customHeight="1">
      <c r="A15" s="28">
        <v>1</v>
      </c>
      <c r="B15" s="28" t="s">
        <v>67</v>
      </c>
      <c r="C15" s="29">
        <v>42306</v>
      </c>
      <c r="D15" s="12" t="s">
        <v>68</v>
      </c>
      <c r="E15" s="12" t="s">
        <v>69</v>
      </c>
      <c r="F15" s="30" t="s">
        <v>70</v>
      </c>
      <c r="G15" s="12" t="s">
        <v>71</v>
      </c>
      <c r="H15" s="31">
        <v>69</v>
      </c>
      <c r="I15" s="62" t="s">
        <v>119</v>
      </c>
    </row>
    <row r="16" spans="1:9" s="3" customFormat="1" ht="50.1" customHeight="1">
      <c r="A16" s="28">
        <v>2</v>
      </c>
      <c r="B16" s="28" t="s">
        <v>13</v>
      </c>
      <c r="C16" s="29">
        <v>42306</v>
      </c>
      <c r="D16" s="12" t="s">
        <v>68</v>
      </c>
      <c r="E16" s="12" t="s">
        <v>72</v>
      </c>
      <c r="F16" s="18" t="s">
        <v>73</v>
      </c>
      <c r="G16" s="32" t="s">
        <v>74</v>
      </c>
      <c r="H16" s="31">
        <v>871</v>
      </c>
      <c r="I16" s="33"/>
    </row>
  </sheetData>
  <mergeCells count="4">
    <mergeCell ref="A1:I1"/>
    <mergeCell ref="H2:I2"/>
    <mergeCell ref="A2:D2"/>
    <mergeCell ref="A12:I12"/>
  </mergeCells>
  <phoneticPr fontId="2" type="noConversion"/>
  <pageMargins left="0.55118110236220474" right="0.74803149606299213" top="0.98425196850393704" bottom="0.31496062992125984" header="0.51181102362204722" footer="0.19685039370078741"/>
  <pageSetup paperSize="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3"/>
  <sheetViews>
    <sheetView topLeftCell="A4" zoomScaleNormal="100" workbookViewId="0">
      <selection activeCell="H6" activeCellId="2" sqref="E13 E6 H6"/>
    </sheetView>
  </sheetViews>
  <sheetFormatPr defaultColWidth="12.75" defaultRowHeight="16.5"/>
  <cols>
    <col min="1" max="1" width="5" style="2" customWidth="1"/>
    <col min="2" max="2" width="7.25" style="2" customWidth="1"/>
    <col min="3" max="7" width="10.25" customWidth="1"/>
    <col min="8" max="8" width="11.75" customWidth="1"/>
    <col min="9" max="9" width="13" customWidth="1"/>
    <col min="10" max="10" width="10.25" customWidth="1"/>
    <col min="11" max="11" width="6.25" customWidth="1"/>
  </cols>
  <sheetData>
    <row r="1" spans="1:12" ht="41.25" customHeight="1">
      <c r="A1" s="67" t="s">
        <v>112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2" ht="24.75" customHeight="1">
      <c r="A2" s="70" t="s">
        <v>111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2" ht="21" customHeight="1">
      <c r="A3" s="71" t="s">
        <v>78</v>
      </c>
      <c r="B3" s="71" t="s">
        <v>28</v>
      </c>
      <c r="C3" s="71" t="s">
        <v>79</v>
      </c>
      <c r="D3" s="71"/>
      <c r="E3" s="71"/>
      <c r="F3" s="71"/>
      <c r="G3" s="72"/>
      <c r="H3" s="73" t="s">
        <v>80</v>
      </c>
      <c r="I3" s="73"/>
      <c r="J3" s="74"/>
      <c r="K3" s="75" t="s">
        <v>81</v>
      </c>
    </row>
    <row r="4" spans="1:12" ht="21" customHeight="1">
      <c r="A4" s="71"/>
      <c r="B4" s="71"/>
      <c r="C4" s="71" t="s">
        <v>82</v>
      </c>
      <c r="D4" s="71"/>
      <c r="E4" s="71"/>
      <c r="F4" s="71" t="s">
        <v>83</v>
      </c>
      <c r="G4" s="72"/>
      <c r="H4" s="38" t="s">
        <v>82</v>
      </c>
      <c r="I4" s="76" t="s">
        <v>83</v>
      </c>
      <c r="J4" s="74"/>
      <c r="K4" s="75"/>
      <c r="L4" s="2" t="s">
        <v>117</v>
      </c>
    </row>
    <row r="5" spans="1:12" ht="30" customHeight="1">
      <c r="A5" s="71"/>
      <c r="B5" s="71"/>
      <c r="C5" s="39" t="s">
        <v>84</v>
      </c>
      <c r="D5" s="39" t="s">
        <v>85</v>
      </c>
      <c r="E5" s="39" t="s">
        <v>86</v>
      </c>
      <c r="F5" s="39" t="s">
        <v>87</v>
      </c>
      <c r="G5" s="40" t="s">
        <v>88</v>
      </c>
      <c r="H5" s="38" t="s">
        <v>29</v>
      </c>
      <c r="I5" s="49" t="s">
        <v>106</v>
      </c>
      <c r="J5" s="39" t="s">
        <v>88</v>
      </c>
      <c r="K5" s="71"/>
    </row>
    <row r="6" spans="1:12" ht="44.25" customHeight="1">
      <c r="A6" s="66" t="s">
        <v>89</v>
      </c>
      <c r="B6" s="66"/>
      <c r="C6" s="41">
        <f>SUM(C7:C22)</f>
        <v>591</v>
      </c>
      <c r="D6" s="41">
        <f t="shared" ref="D6:J6" si="0">SUM(D7:D22)</f>
        <v>1874</v>
      </c>
      <c r="E6" s="50">
        <f t="shared" si="0"/>
        <v>2465</v>
      </c>
      <c r="F6" s="41">
        <f t="shared" si="0"/>
        <v>1597</v>
      </c>
      <c r="G6" s="42">
        <f t="shared" si="0"/>
        <v>868</v>
      </c>
      <c r="H6" s="51">
        <f t="shared" si="0"/>
        <v>3206</v>
      </c>
      <c r="I6" s="41">
        <f t="shared" si="0"/>
        <v>2063</v>
      </c>
      <c r="J6" s="41">
        <f t="shared" si="0"/>
        <v>940</v>
      </c>
      <c r="K6" s="41"/>
      <c r="L6" s="43"/>
    </row>
    <row r="7" spans="1:12" ht="39.950000000000003" customHeight="1">
      <c r="A7" s="44">
        <v>1</v>
      </c>
      <c r="B7" s="44" t="s">
        <v>90</v>
      </c>
      <c r="C7" s="44">
        <v>46</v>
      </c>
      <c r="D7" s="44">
        <v>127</v>
      </c>
      <c r="E7" s="44">
        <f>SUM(C7:D7)</f>
        <v>173</v>
      </c>
      <c r="F7" s="44">
        <f>E7-G7</f>
        <v>116</v>
      </c>
      <c r="G7" s="45">
        <v>57</v>
      </c>
      <c r="H7" s="46">
        <v>177</v>
      </c>
      <c r="I7" s="44">
        <v>186</v>
      </c>
      <c r="J7" s="54">
        <v>56</v>
      </c>
      <c r="K7" s="44"/>
      <c r="L7" s="58">
        <f>SUM(G7:G11)</f>
        <v>185</v>
      </c>
    </row>
    <row r="8" spans="1:12" ht="39.950000000000003" customHeight="1">
      <c r="A8" s="44">
        <v>2</v>
      </c>
      <c r="B8" s="44" t="s">
        <v>91</v>
      </c>
      <c r="C8" s="44">
        <v>15</v>
      </c>
      <c r="D8" s="44">
        <v>45</v>
      </c>
      <c r="E8" s="44">
        <f t="shared" ref="E8:E22" si="1">SUM(C8:D8)</f>
        <v>60</v>
      </c>
      <c r="F8" s="44">
        <f t="shared" ref="F8:F22" si="2">E8-G8</f>
        <v>33</v>
      </c>
      <c r="G8" s="45">
        <v>27</v>
      </c>
      <c r="H8" s="46">
        <v>71</v>
      </c>
      <c r="I8" s="44">
        <v>50</v>
      </c>
      <c r="J8" s="54">
        <v>23</v>
      </c>
      <c r="K8" s="44"/>
    </row>
    <row r="9" spans="1:12" ht="39.950000000000003" customHeight="1">
      <c r="A9" s="44">
        <v>3</v>
      </c>
      <c r="B9" s="44" t="s">
        <v>92</v>
      </c>
      <c r="C9" s="44">
        <v>17</v>
      </c>
      <c r="D9" s="44">
        <v>24</v>
      </c>
      <c r="E9" s="44">
        <f t="shared" si="1"/>
        <v>41</v>
      </c>
      <c r="F9" s="44">
        <f t="shared" si="2"/>
        <v>24</v>
      </c>
      <c r="G9" s="45">
        <v>17</v>
      </c>
      <c r="H9" s="46">
        <v>54</v>
      </c>
      <c r="I9" s="44">
        <v>27</v>
      </c>
      <c r="J9" s="54">
        <v>16</v>
      </c>
      <c r="K9" s="44"/>
    </row>
    <row r="10" spans="1:12" ht="39.950000000000003" customHeight="1">
      <c r="A10" s="44">
        <v>4</v>
      </c>
      <c r="B10" s="44" t="s">
        <v>93</v>
      </c>
      <c r="C10" s="44">
        <v>20</v>
      </c>
      <c r="D10" s="44">
        <v>91</v>
      </c>
      <c r="E10" s="44">
        <f t="shared" si="1"/>
        <v>111</v>
      </c>
      <c r="F10" s="44">
        <f t="shared" si="2"/>
        <v>68</v>
      </c>
      <c r="G10" s="45">
        <v>43</v>
      </c>
      <c r="H10" s="46">
        <v>121</v>
      </c>
      <c r="I10" s="44">
        <v>74</v>
      </c>
      <c r="J10" s="54">
        <v>56</v>
      </c>
      <c r="K10" s="44"/>
    </row>
    <row r="11" spans="1:12" ht="39.950000000000003" customHeight="1">
      <c r="A11" s="44">
        <v>5</v>
      </c>
      <c r="B11" s="44" t="s">
        <v>94</v>
      </c>
      <c r="C11" s="44">
        <v>27</v>
      </c>
      <c r="D11" s="44">
        <v>81</v>
      </c>
      <c r="E11" s="44">
        <f t="shared" si="1"/>
        <v>108</v>
      </c>
      <c r="F11" s="44">
        <f t="shared" si="2"/>
        <v>67</v>
      </c>
      <c r="G11" s="45">
        <v>41</v>
      </c>
      <c r="H11" s="46">
        <v>119</v>
      </c>
      <c r="I11" s="44">
        <v>106</v>
      </c>
      <c r="J11" s="54">
        <v>36</v>
      </c>
      <c r="K11" s="44"/>
    </row>
    <row r="12" spans="1:12" ht="39.950000000000003" customHeight="1">
      <c r="A12" s="44">
        <v>6</v>
      </c>
      <c r="B12" s="44" t="s">
        <v>95</v>
      </c>
      <c r="C12" s="44">
        <v>32</v>
      </c>
      <c r="D12" s="44">
        <v>104</v>
      </c>
      <c r="E12" s="44">
        <f t="shared" si="1"/>
        <v>136</v>
      </c>
      <c r="F12" s="44">
        <f t="shared" si="2"/>
        <v>101</v>
      </c>
      <c r="G12" s="45">
        <v>35</v>
      </c>
      <c r="H12" s="46">
        <v>184</v>
      </c>
      <c r="I12" s="44">
        <v>139</v>
      </c>
      <c r="J12" s="55">
        <v>48</v>
      </c>
      <c r="K12" s="44"/>
      <c r="L12" s="58">
        <f>SUM(G12:G16)</f>
        <v>173</v>
      </c>
    </row>
    <row r="13" spans="1:12" ht="39.950000000000003" customHeight="1">
      <c r="A13" s="44">
        <v>7</v>
      </c>
      <c r="B13" s="44" t="s">
        <v>96</v>
      </c>
      <c r="C13" s="44">
        <v>20</v>
      </c>
      <c r="D13" s="44">
        <v>81</v>
      </c>
      <c r="E13" s="44">
        <f t="shared" si="1"/>
        <v>101</v>
      </c>
      <c r="F13" s="44">
        <f t="shared" si="2"/>
        <v>46</v>
      </c>
      <c r="G13" s="45">
        <v>55</v>
      </c>
      <c r="H13" s="46">
        <v>127</v>
      </c>
      <c r="I13" s="44">
        <v>119</v>
      </c>
      <c r="J13" s="55">
        <v>12</v>
      </c>
      <c r="K13" s="44"/>
    </row>
    <row r="14" spans="1:12" ht="39.950000000000003" customHeight="1">
      <c r="A14" s="44">
        <v>8</v>
      </c>
      <c r="B14" s="44" t="s">
        <v>97</v>
      </c>
      <c r="C14" s="44">
        <v>37</v>
      </c>
      <c r="D14" s="44">
        <v>100</v>
      </c>
      <c r="E14" s="44">
        <f t="shared" si="1"/>
        <v>137</v>
      </c>
      <c r="F14" s="44">
        <f t="shared" si="2"/>
        <v>81</v>
      </c>
      <c r="G14" s="45">
        <v>56</v>
      </c>
      <c r="H14" s="46">
        <v>170</v>
      </c>
      <c r="I14" s="44">
        <v>119</v>
      </c>
      <c r="J14" s="55">
        <v>43</v>
      </c>
      <c r="K14" s="44"/>
    </row>
    <row r="15" spans="1:12" ht="39.950000000000003" customHeight="1">
      <c r="A15" s="44">
        <v>9</v>
      </c>
      <c r="B15" s="44" t="s">
        <v>98</v>
      </c>
      <c r="C15" s="44">
        <v>16</v>
      </c>
      <c r="D15" s="44">
        <v>41</v>
      </c>
      <c r="E15" s="44">
        <f t="shared" si="1"/>
        <v>57</v>
      </c>
      <c r="F15" s="44">
        <f t="shared" si="2"/>
        <v>35</v>
      </c>
      <c r="G15" s="45">
        <v>22</v>
      </c>
      <c r="H15" s="46">
        <v>56</v>
      </c>
      <c r="I15" s="44">
        <v>36</v>
      </c>
      <c r="J15" s="55">
        <v>13</v>
      </c>
      <c r="K15" s="44"/>
    </row>
    <row r="16" spans="1:12" ht="39.950000000000003" customHeight="1">
      <c r="A16" s="44">
        <v>10</v>
      </c>
      <c r="B16" s="44" t="s">
        <v>99</v>
      </c>
      <c r="C16" s="44">
        <v>15</v>
      </c>
      <c r="D16" s="44">
        <v>36</v>
      </c>
      <c r="E16" s="44">
        <f t="shared" si="1"/>
        <v>51</v>
      </c>
      <c r="F16" s="44">
        <f t="shared" si="2"/>
        <v>46</v>
      </c>
      <c r="G16" s="45">
        <v>5</v>
      </c>
      <c r="H16" s="46">
        <v>82</v>
      </c>
      <c r="I16" s="44">
        <v>42</v>
      </c>
      <c r="J16" s="55">
        <v>24</v>
      </c>
      <c r="K16" s="44"/>
    </row>
    <row r="17" spans="1:17" ht="39.950000000000003" customHeight="1">
      <c r="A17" s="44">
        <v>11</v>
      </c>
      <c r="B17" s="44" t="s">
        <v>100</v>
      </c>
      <c r="C17" s="44">
        <v>59</v>
      </c>
      <c r="D17" s="44">
        <v>142</v>
      </c>
      <c r="E17" s="44">
        <f t="shared" si="1"/>
        <v>201</v>
      </c>
      <c r="F17" s="44">
        <f t="shared" si="2"/>
        <v>108</v>
      </c>
      <c r="G17" s="45">
        <v>93</v>
      </c>
      <c r="H17" s="46">
        <v>256</v>
      </c>
      <c r="I17" s="44">
        <v>135</v>
      </c>
      <c r="J17" s="56">
        <v>108</v>
      </c>
      <c r="K17" s="44"/>
      <c r="L17" s="59">
        <f>SUM(G17:G20)</f>
        <v>276</v>
      </c>
    </row>
    <row r="18" spans="1:17" ht="39.950000000000003" customHeight="1">
      <c r="A18" s="44">
        <v>12</v>
      </c>
      <c r="B18" s="44" t="s">
        <v>101</v>
      </c>
      <c r="C18" s="44">
        <v>50</v>
      </c>
      <c r="D18" s="44">
        <v>142</v>
      </c>
      <c r="E18" s="44">
        <f t="shared" si="1"/>
        <v>192</v>
      </c>
      <c r="F18" s="44">
        <f t="shared" si="2"/>
        <v>132</v>
      </c>
      <c r="G18" s="45">
        <v>60</v>
      </c>
      <c r="H18" s="46">
        <v>310</v>
      </c>
      <c r="I18" s="44">
        <v>266</v>
      </c>
      <c r="J18" s="56">
        <v>97</v>
      </c>
      <c r="K18" s="44"/>
      <c r="Q18" t="e">
        <f>SUM(#REF!)</f>
        <v>#REF!</v>
      </c>
    </row>
    <row r="19" spans="1:17" ht="39.950000000000003" customHeight="1">
      <c r="A19" s="44">
        <v>13</v>
      </c>
      <c r="B19" s="44" t="s">
        <v>102</v>
      </c>
      <c r="C19" s="44">
        <v>32</v>
      </c>
      <c r="D19" s="44">
        <v>107</v>
      </c>
      <c r="E19" s="44">
        <f t="shared" si="1"/>
        <v>139</v>
      </c>
      <c r="F19" s="44">
        <f t="shared" si="2"/>
        <v>86</v>
      </c>
      <c r="G19" s="45">
        <v>53</v>
      </c>
      <c r="H19" s="46">
        <v>203</v>
      </c>
      <c r="I19" s="44">
        <v>198</v>
      </c>
      <c r="J19" s="56">
        <v>35</v>
      </c>
      <c r="K19" s="44"/>
    </row>
    <row r="20" spans="1:17" ht="39.950000000000003" customHeight="1">
      <c r="A20" s="44">
        <v>14</v>
      </c>
      <c r="B20" s="44" t="s">
        <v>103</v>
      </c>
      <c r="C20" s="44">
        <v>51</v>
      </c>
      <c r="D20" s="44">
        <v>173</v>
      </c>
      <c r="E20" s="44">
        <f t="shared" si="1"/>
        <v>224</v>
      </c>
      <c r="F20" s="44">
        <f t="shared" si="2"/>
        <v>154</v>
      </c>
      <c r="G20" s="45">
        <v>70</v>
      </c>
      <c r="H20" s="46">
        <v>279</v>
      </c>
      <c r="I20" s="44">
        <v>48</v>
      </c>
      <c r="J20" s="56">
        <v>96</v>
      </c>
      <c r="K20" s="44"/>
    </row>
    <row r="21" spans="1:17" ht="39.950000000000003" customHeight="1">
      <c r="A21" s="44">
        <v>15</v>
      </c>
      <c r="B21" s="44" t="s">
        <v>104</v>
      </c>
      <c r="C21" s="44">
        <v>115</v>
      </c>
      <c r="D21" s="44">
        <v>421</v>
      </c>
      <c r="E21" s="44">
        <f t="shared" si="1"/>
        <v>536</v>
      </c>
      <c r="F21" s="44">
        <f>E21-G21</f>
        <v>366</v>
      </c>
      <c r="G21" s="45">
        <v>170</v>
      </c>
      <c r="H21" s="46">
        <v>655</v>
      </c>
      <c r="I21" s="44">
        <v>326</v>
      </c>
      <c r="J21" s="57">
        <v>198</v>
      </c>
      <c r="K21" s="44"/>
      <c r="L21" s="59">
        <f>SUM(G21:G22)</f>
        <v>234</v>
      </c>
    </row>
    <row r="22" spans="1:17" ht="39.950000000000003" customHeight="1">
      <c r="A22" s="44">
        <v>16</v>
      </c>
      <c r="B22" s="44" t="s">
        <v>105</v>
      </c>
      <c r="C22" s="44">
        <v>39</v>
      </c>
      <c r="D22" s="44">
        <v>159</v>
      </c>
      <c r="E22" s="44">
        <f t="shared" si="1"/>
        <v>198</v>
      </c>
      <c r="F22" s="44">
        <f t="shared" si="2"/>
        <v>134</v>
      </c>
      <c r="G22" s="45">
        <v>64</v>
      </c>
      <c r="H22" s="46">
        <v>342</v>
      </c>
      <c r="I22" s="44">
        <v>192</v>
      </c>
      <c r="J22" s="57">
        <v>79</v>
      </c>
      <c r="K22" s="44"/>
    </row>
    <row r="23" spans="1:17">
      <c r="C23" s="47"/>
      <c r="D23" s="48"/>
      <c r="E23" s="48"/>
      <c r="F23" s="48"/>
      <c r="G23" s="48"/>
      <c r="H23" s="48"/>
      <c r="I23" s="48"/>
      <c r="J23" s="48"/>
      <c r="K23" s="48"/>
    </row>
  </sheetData>
  <mergeCells count="11">
    <mergeCell ref="A6:B6"/>
    <mergeCell ref="A1:K1"/>
    <mergeCell ref="A2:K2"/>
    <mergeCell ref="A3:A5"/>
    <mergeCell ref="B3:B5"/>
    <mergeCell ref="C3:G3"/>
    <mergeCell ref="H3:J3"/>
    <mergeCell ref="K3:K5"/>
    <mergeCell ref="C4:E4"/>
    <mergeCell ref="F4:G4"/>
    <mergeCell ref="I4:J4"/>
  </mergeCells>
  <phoneticPr fontId="2" type="noConversion"/>
  <pageMargins left="0.7" right="0.7" top="0.75" bottom="0.75" header="0.3" footer="0.3"/>
  <pageSetup paperSize="9" scale="6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4"/>
  <sheetViews>
    <sheetView zoomScaleNormal="100"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C4" sqref="C4"/>
    </sheetView>
  </sheetViews>
  <sheetFormatPr defaultRowHeight="16.5"/>
  <cols>
    <col min="1" max="1" width="6.875" style="2" customWidth="1"/>
    <col min="8" max="8" width="1.625" customWidth="1"/>
    <col min="9" max="9" width="19.875" customWidth="1"/>
    <col min="10" max="10" width="9.875" bestFit="1" customWidth="1"/>
    <col min="13" max="13" width="1.75" customWidth="1"/>
    <col min="14" max="16" width="6.125" customWidth="1"/>
    <col min="17" max="17" width="1.875" customWidth="1"/>
  </cols>
  <sheetData>
    <row r="1" spans="1:20">
      <c r="B1" t="s">
        <v>113</v>
      </c>
    </row>
    <row r="2" spans="1:20">
      <c r="A2" s="20" t="s">
        <v>28</v>
      </c>
      <c r="B2" s="77" t="s">
        <v>31</v>
      </c>
      <c r="C2" s="78"/>
      <c r="D2" s="79"/>
      <c r="E2" s="77" t="s">
        <v>32</v>
      </c>
      <c r="F2" s="78"/>
      <c r="G2" s="79"/>
      <c r="I2" s="77" t="s">
        <v>77</v>
      </c>
      <c r="J2" s="78"/>
      <c r="K2" s="78"/>
      <c r="L2" s="79"/>
      <c r="N2" s="77" t="s">
        <v>33</v>
      </c>
      <c r="O2" s="78"/>
      <c r="P2" s="79"/>
      <c r="R2" s="80" t="s">
        <v>34</v>
      </c>
      <c r="S2" s="80"/>
      <c r="T2" s="80"/>
    </row>
    <row r="3" spans="1:20">
      <c r="A3" s="20"/>
      <c r="B3" s="20" t="s">
        <v>35</v>
      </c>
      <c r="C3" s="20" t="s">
        <v>36</v>
      </c>
      <c r="D3" s="20" t="s">
        <v>18</v>
      </c>
      <c r="E3" s="20" t="s">
        <v>35</v>
      </c>
      <c r="F3" s="20" t="s">
        <v>36</v>
      </c>
      <c r="G3" s="20" t="s">
        <v>18</v>
      </c>
      <c r="I3" s="21"/>
      <c r="J3" s="22" t="s">
        <v>31</v>
      </c>
      <c r="K3" s="21" t="s">
        <v>29</v>
      </c>
      <c r="L3" s="20" t="s">
        <v>18</v>
      </c>
      <c r="N3" s="20" t="s">
        <v>31</v>
      </c>
      <c r="O3" s="20" t="s">
        <v>32</v>
      </c>
      <c r="P3" s="20" t="s">
        <v>18</v>
      </c>
      <c r="R3" s="20" t="s">
        <v>31</v>
      </c>
      <c r="S3" s="20" t="s">
        <v>32</v>
      </c>
      <c r="T3" s="20" t="s">
        <v>18</v>
      </c>
    </row>
    <row r="4" spans="1:20">
      <c r="A4" s="23" t="s">
        <v>18</v>
      </c>
      <c r="B4" s="24">
        <f>SUM(B5:B23)</f>
        <v>802</v>
      </c>
      <c r="C4" s="24">
        <f>SUM(C5:C23)</f>
        <v>31</v>
      </c>
      <c r="D4" s="24">
        <f>SUM(B4:C4)</f>
        <v>833</v>
      </c>
      <c r="E4" s="24">
        <f>SUM(E5:E23)</f>
        <v>880</v>
      </c>
      <c r="F4" s="24">
        <f>SUM(F5:F23)</f>
        <v>20</v>
      </c>
      <c r="G4" s="24">
        <f>SUM(E4:F4)</f>
        <v>900</v>
      </c>
      <c r="I4" s="24" t="s">
        <v>18</v>
      </c>
      <c r="J4" s="24">
        <f>SUM(J5:J24)</f>
        <v>23</v>
      </c>
      <c r="K4" s="24">
        <f>SUM(K5:K24)</f>
        <v>26</v>
      </c>
      <c r="L4" s="24">
        <f>SUM(J4:K4)</f>
        <v>49</v>
      </c>
      <c r="N4" s="24">
        <v>12</v>
      </c>
      <c r="O4" s="24">
        <v>14</v>
      </c>
      <c r="P4" s="24">
        <f>SUM(N4:O4)</f>
        <v>26</v>
      </c>
      <c r="R4" s="25">
        <f>SUM(R5:R24)+N4</f>
        <v>868</v>
      </c>
      <c r="S4" s="25">
        <f>SUM(S5:S24)+O4</f>
        <v>940</v>
      </c>
      <c r="T4" s="25">
        <f>SUM(R4:S4)</f>
        <v>1808</v>
      </c>
    </row>
    <row r="5" spans="1:20">
      <c r="A5" s="20" t="s">
        <v>37</v>
      </c>
      <c r="B5" s="21">
        <v>56</v>
      </c>
      <c r="C5" s="21">
        <v>1</v>
      </c>
      <c r="D5" s="34">
        <f>SUM(B5:C5)</f>
        <v>57</v>
      </c>
      <c r="E5" s="21">
        <v>48</v>
      </c>
      <c r="F5" s="21">
        <v>6</v>
      </c>
      <c r="G5" s="34">
        <f>SUM(E5:F5)</f>
        <v>54</v>
      </c>
      <c r="I5" s="21" t="s">
        <v>38</v>
      </c>
      <c r="J5" s="21"/>
      <c r="K5" s="21">
        <v>2</v>
      </c>
      <c r="L5" s="34">
        <f>SUM(J5:K5)</f>
        <v>2</v>
      </c>
      <c r="N5" s="21"/>
      <c r="O5" s="21"/>
      <c r="P5" s="34"/>
      <c r="R5" s="37">
        <f t="shared" ref="R5:R24" si="0">SUM(D5,J5,N5)</f>
        <v>57</v>
      </c>
      <c r="S5" s="21">
        <f t="shared" ref="S5:S24" si="1">SUM(G5,K5,O5)</f>
        <v>56</v>
      </c>
      <c r="T5" s="21">
        <f>SUM(R5:S5)</f>
        <v>113</v>
      </c>
    </row>
    <row r="6" spans="1:20">
      <c r="A6" s="20" t="s">
        <v>39</v>
      </c>
      <c r="B6" s="21">
        <v>26</v>
      </c>
      <c r="C6" s="21">
        <v>1</v>
      </c>
      <c r="D6" s="34">
        <f t="shared" ref="D6:D23" si="2">SUM(B6:C6)</f>
        <v>27</v>
      </c>
      <c r="E6" s="21">
        <v>20</v>
      </c>
      <c r="F6" s="21">
        <v>3</v>
      </c>
      <c r="G6" s="34">
        <f t="shared" ref="G6:G23" si="3">SUM(E6:F6)</f>
        <v>23</v>
      </c>
      <c r="I6" s="21"/>
      <c r="J6" s="21"/>
      <c r="K6" s="21"/>
      <c r="L6" s="34">
        <f t="shared" ref="L6:L24" si="4">SUM(J6:K6)</f>
        <v>0</v>
      </c>
      <c r="N6" s="21"/>
      <c r="O6" s="21"/>
      <c r="P6" s="34"/>
      <c r="R6" s="37">
        <f t="shared" si="0"/>
        <v>27</v>
      </c>
      <c r="S6" s="21">
        <f t="shared" si="1"/>
        <v>23</v>
      </c>
      <c r="T6" s="21">
        <f t="shared" ref="T6:T24" si="5">SUM(R6:S6)</f>
        <v>50</v>
      </c>
    </row>
    <row r="7" spans="1:20">
      <c r="A7" s="20" t="s">
        <v>40</v>
      </c>
      <c r="B7" s="21">
        <v>16</v>
      </c>
      <c r="C7" s="21">
        <v>1</v>
      </c>
      <c r="D7" s="34">
        <f t="shared" si="2"/>
        <v>17</v>
      </c>
      <c r="E7" s="21">
        <v>16</v>
      </c>
      <c r="F7" s="21"/>
      <c r="G7" s="34">
        <f t="shared" si="3"/>
        <v>16</v>
      </c>
      <c r="I7" s="21"/>
      <c r="J7" s="21"/>
      <c r="K7" s="21"/>
      <c r="L7" s="34">
        <f t="shared" si="4"/>
        <v>0</v>
      </c>
      <c r="N7" s="21"/>
      <c r="O7" s="21"/>
      <c r="P7" s="34"/>
      <c r="R7" s="37">
        <f t="shared" si="0"/>
        <v>17</v>
      </c>
      <c r="S7" s="21">
        <f t="shared" si="1"/>
        <v>16</v>
      </c>
      <c r="T7" s="21">
        <f t="shared" si="5"/>
        <v>33</v>
      </c>
    </row>
    <row r="8" spans="1:20">
      <c r="A8" s="20" t="s">
        <v>41</v>
      </c>
      <c r="B8" s="21">
        <v>40</v>
      </c>
      <c r="C8" s="21">
        <v>3</v>
      </c>
      <c r="D8" s="34">
        <f t="shared" si="2"/>
        <v>43</v>
      </c>
      <c r="E8" s="21">
        <v>54</v>
      </c>
      <c r="F8" s="21">
        <v>2</v>
      </c>
      <c r="G8" s="34">
        <f t="shared" si="3"/>
        <v>56</v>
      </c>
      <c r="I8" s="21"/>
      <c r="J8" s="21"/>
      <c r="K8" s="21"/>
      <c r="L8" s="34">
        <f t="shared" si="4"/>
        <v>0</v>
      </c>
      <c r="N8" s="21"/>
      <c r="O8" s="21"/>
      <c r="P8" s="34"/>
      <c r="R8" s="37">
        <f t="shared" si="0"/>
        <v>43</v>
      </c>
      <c r="S8" s="21">
        <f t="shared" si="1"/>
        <v>56</v>
      </c>
      <c r="T8" s="21">
        <f t="shared" si="5"/>
        <v>99</v>
      </c>
    </row>
    <row r="9" spans="1:20">
      <c r="A9" s="20" t="s">
        <v>42</v>
      </c>
      <c r="B9" s="21">
        <v>36</v>
      </c>
      <c r="C9" s="21"/>
      <c r="D9" s="34">
        <f t="shared" si="2"/>
        <v>36</v>
      </c>
      <c r="E9" s="21">
        <v>34</v>
      </c>
      <c r="F9" s="21"/>
      <c r="G9" s="34">
        <f t="shared" si="3"/>
        <v>34</v>
      </c>
      <c r="I9" s="21" t="s">
        <v>43</v>
      </c>
      <c r="J9" s="21">
        <v>5</v>
      </c>
      <c r="K9" s="21">
        <v>2</v>
      </c>
      <c r="L9" s="34">
        <f t="shared" si="4"/>
        <v>7</v>
      </c>
      <c r="N9" s="21"/>
      <c r="O9" s="21"/>
      <c r="P9" s="34"/>
      <c r="R9" s="37">
        <f t="shared" si="0"/>
        <v>41</v>
      </c>
      <c r="S9" s="21">
        <f t="shared" si="1"/>
        <v>36</v>
      </c>
      <c r="T9" s="21">
        <f t="shared" si="5"/>
        <v>77</v>
      </c>
    </row>
    <row r="10" spans="1:20">
      <c r="A10" s="20" t="s">
        <v>44</v>
      </c>
      <c r="B10" s="21">
        <v>35</v>
      </c>
      <c r="C10" s="21"/>
      <c r="D10" s="34">
        <f t="shared" si="2"/>
        <v>35</v>
      </c>
      <c r="E10" s="21">
        <v>46</v>
      </c>
      <c r="F10" s="21">
        <v>2</v>
      </c>
      <c r="G10" s="34">
        <f t="shared" si="3"/>
        <v>48</v>
      </c>
      <c r="I10" s="21"/>
      <c r="J10" s="21"/>
      <c r="K10" s="21"/>
      <c r="L10" s="34">
        <f t="shared" si="4"/>
        <v>0</v>
      </c>
      <c r="N10" s="21"/>
      <c r="O10" s="21"/>
      <c r="P10" s="34"/>
      <c r="R10" s="35">
        <f t="shared" si="0"/>
        <v>35</v>
      </c>
      <c r="S10" s="21">
        <f t="shared" si="1"/>
        <v>48</v>
      </c>
      <c r="T10" s="21">
        <f t="shared" si="5"/>
        <v>83</v>
      </c>
    </row>
    <row r="11" spans="1:20">
      <c r="A11" s="20" t="s">
        <v>45</v>
      </c>
      <c r="B11" s="21">
        <v>54</v>
      </c>
      <c r="C11" s="21">
        <v>1</v>
      </c>
      <c r="D11" s="34">
        <f t="shared" si="2"/>
        <v>55</v>
      </c>
      <c r="E11" s="53">
        <v>12</v>
      </c>
      <c r="F11" s="21">
        <v>0</v>
      </c>
      <c r="G11" s="34">
        <f t="shared" si="3"/>
        <v>12</v>
      </c>
      <c r="I11" s="21"/>
      <c r="J11" s="21"/>
      <c r="K11" s="21"/>
      <c r="L11" s="34">
        <f t="shared" si="4"/>
        <v>0</v>
      </c>
      <c r="N11" s="21"/>
      <c r="O11" s="21"/>
      <c r="P11" s="34"/>
      <c r="R11" s="35">
        <f t="shared" si="0"/>
        <v>55</v>
      </c>
      <c r="S11" s="21">
        <f t="shared" si="1"/>
        <v>12</v>
      </c>
      <c r="T11" s="21">
        <f t="shared" si="5"/>
        <v>67</v>
      </c>
    </row>
    <row r="12" spans="1:20">
      <c r="A12" s="20" t="s">
        <v>46</v>
      </c>
      <c r="B12" s="21">
        <v>52</v>
      </c>
      <c r="C12" s="21">
        <v>4</v>
      </c>
      <c r="D12" s="34">
        <f t="shared" si="2"/>
        <v>56</v>
      </c>
      <c r="E12" s="21">
        <v>42</v>
      </c>
      <c r="F12" s="21">
        <v>1</v>
      </c>
      <c r="G12" s="34">
        <f t="shared" si="3"/>
        <v>43</v>
      </c>
      <c r="I12" s="21"/>
      <c r="J12" s="21"/>
      <c r="K12" s="21"/>
      <c r="L12" s="34">
        <f t="shared" si="4"/>
        <v>0</v>
      </c>
      <c r="N12" s="21"/>
      <c r="O12" s="21"/>
      <c r="P12" s="34"/>
      <c r="R12" s="35">
        <f t="shared" si="0"/>
        <v>56</v>
      </c>
      <c r="S12" s="21">
        <f t="shared" si="1"/>
        <v>43</v>
      </c>
      <c r="T12" s="21">
        <f t="shared" si="5"/>
        <v>99</v>
      </c>
    </row>
    <row r="13" spans="1:20">
      <c r="A13" s="20" t="s">
        <v>47</v>
      </c>
      <c r="B13" s="21">
        <v>21</v>
      </c>
      <c r="C13" s="21">
        <v>1</v>
      </c>
      <c r="D13" s="34">
        <f t="shared" si="2"/>
        <v>22</v>
      </c>
      <c r="E13" s="21">
        <v>13</v>
      </c>
      <c r="F13" s="21"/>
      <c r="G13" s="34">
        <f t="shared" si="3"/>
        <v>13</v>
      </c>
      <c r="I13" s="21"/>
      <c r="J13" s="21"/>
      <c r="K13" s="21"/>
      <c r="L13" s="34">
        <f t="shared" si="4"/>
        <v>0</v>
      </c>
      <c r="N13" s="21"/>
      <c r="O13" s="21"/>
      <c r="P13" s="34"/>
      <c r="R13" s="35">
        <f t="shared" si="0"/>
        <v>22</v>
      </c>
      <c r="S13" s="21">
        <f t="shared" si="1"/>
        <v>13</v>
      </c>
      <c r="T13" s="21">
        <f t="shared" si="5"/>
        <v>35</v>
      </c>
    </row>
    <row r="14" spans="1:20">
      <c r="A14" s="20" t="s">
        <v>48</v>
      </c>
      <c r="B14" s="21">
        <v>5</v>
      </c>
      <c r="C14" s="21"/>
      <c r="D14" s="34">
        <f t="shared" si="2"/>
        <v>5</v>
      </c>
      <c r="E14" s="21">
        <v>24</v>
      </c>
      <c r="F14" s="21"/>
      <c r="G14" s="34">
        <f t="shared" si="3"/>
        <v>24</v>
      </c>
      <c r="I14" s="21"/>
      <c r="J14" s="21"/>
      <c r="K14" s="21"/>
      <c r="L14" s="34">
        <f t="shared" si="4"/>
        <v>0</v>
      </c>
      <c r="N14" s="21"/>
      <c r="O14" s="21"/>
      <c r="P14" s="34"/>
      <c r="R14" s="35">
        <f t="shared" si="0"/>
        <v>5</v>
      </c>
      <c r="S14" s="21">
        <f t="shared" si="1"/>
        <v>24</v>
      </c>
      <c r="T14" s="21">
        <f t="shared" si="5"/>
        <v>29</v>
      </c>
    </row>
    <row r="15" spans="1:20">
      <c r="A15" s="20" t="s">
        <v>49</v>
      </c>
      <c r="B15" s="21">
        <v>54</v>
      </c>
      <c r="C15" s="21">
        <v>14</v>
      </c>
      <c r="D15" s="34">
        <f t="shared" si="2"/>
        <v>68</v>
      </c>
      <c r="E15" s="21">
        <v>78</v>
      </c>
      <c r="F15" s="21">
        <v>5</v>
      </c>
      <c r="G15" s="34">
        <f t="shared" si="3"/>
        <v>83</v>
      </c>
      <c r="I15" s="21" t="s">
        <v>109</v>
      </c>
      <c r="J15" s="21">
        <v>13</v>
      </c>
      <c r="K15" s="21">
        <v>9</v>
      </c>
      <c r="L15" s="34">
        <f t="shared" si="4"/>
        <v>22</v>
      </c>
      <c r="N15" s="21"/>
      <c r="O15" s="21"/>
      <c r="P15" s="34"/>
      <c r="R15" s="24">
        <f t="shared" si="0"/>
        <v>81</v>
      </c>
      <c r="S15" s="21">
        <f t="shared" si="1"/>
        <v>92</v>
      </c>
      <c r="T15" s="36">
        <f t="shared" si="5"/>
        <v>173</v>
      </c>
    </row>
    <row r="16" spans="1:20">
      <c r="A16" s="20" t="s">
        <v>50</v>
      </c>
      <c r="B16" s="21"/>
      <c r="C16" s="21"/>
      <c r="D16" s="34"/>
      <c r="E16" s="21"/>
      <c r="F16" s="21"/>
      <c r="G16" s="34"/>
      <c r="I16" s="21" t="s">
        <v>51</v>
      </c>
      <c r="J16" s="21"/>
      <c r="K16" s="21">
        <v>1</v>
      </c>
      <c r="L16" s="34">
        <f t="shared" si="4"/>
        <v>1</v>
      </c>
      <c r="N16" s="21"/>
      <c r="O16" s="21"/>
      <c r="P16" s="34"/>
      <c r="R16" s="24">
        <f t="shared" si="0"/>
        <v>0</v>
      </c>
      <c r="S16" s="21">
        <f t="shared" si="1"/>
        <v>1</v>
      </c>
      <c r="T16" s="36">
        <f t="shared" si="5"/>
        <v>1</v>
      </c>
    </row>
    <row r="17" spans="1:20">
      <c r="A17" s="20" t="s">
        <v>50</v>
      </c>
      <c r="B17" s="21"/>
      <c r="C17" s="21"/>
      <c r="D17" s="34"/>
      <c r="E17" s="21"/>
      <c r="F17" s="21"/>
      <c r="G17" s="34"/>
      <c r="I17" s="21" t="s">
        <v>116</v>
      </c>
      <c r="J17" s="21"/>
      <c r="K17" s="21">
        <v>1</v>
      </c>
      <c r="L17" s="34">
        <f t="shared" si="4"/>
        <v>1</v>
      </c>
      <c r="N17" s="21"/>
      <c r="O17" s="21"/>
      <c r="P17" s="34"/>
      <c r="R17" s="24">
        <f t="shared" si="0"/>
        <v>0</v>
      </c>
      <c r="S17" s="21">
        <f t="shared" si="1"/>
        <v>1</v>
      </c>
      <c r="T17" s="36">
        <f t="shared" si="5"/>
        <v>1</v>
      </c>
    </row>
    <row r="18" spans="1:20">
      <c r="A18" s="20" t="s">
        <v>52</v>
      </c>
      <c r="B18" s="21">
        <v>57</v>
      </c>
      <c r="C18" s="21"/>
      <c r="D18" s="34">
        <f t="shared" si="2"/>
        <v>57</v>
      </c>
      <c r="E18" s="21">
        <v>95</v>
      </c>
      <c r="F18" s="21">
        <v>1</v>
      </c>
      <c r="G18" s="34">
        <f t="shared" si="3"/>
        <v>96</v>
      </c>
      <c r="I18" s="21" t="s">
        <v>53</v>
      </c>
      <c r="J18" s="21">
        <v>3</v>
      </c>
      <c r="K18" s="21">
        <v>1</v>
      </c>
      <c r="L18" s="34">
        <f t="shared" si="4"/>
        <v>4</v>
      </c>
      <c r="N18" s="21"/>
      <c r="O18" s="21"/>
      <c r="P18" s="34"/>
      <c r="R18" s="24">
        <f t="shared" si="0"/>
        <v>60</v>
      </c>
      <c r="S18" s="21">
        <f t="shared" si="1"/>
        <v>97</v>
      </c>
      <c r="T18" s="36">
        <f t="shared" si="5"/>
        <v>157</v>
      </c>
    </row>
    <row r="19" spans="1:20">
      <c r="A19" s="20" t="s">
        <v>54</v>
      </c>
      <c r="B19" s="21">
        <v>51</v>
      </c>
      <c r="C19" s="21">
        <v>1</v>
      </c>
      <c r="D19" s="34">
        <f t="shared" si="2"/>
        <v>52</v>
      </c>
      <c r="E19" s="21">
        <v>35</v>
      </c>
      <c r="F19" s="21"/>
      <c r="G19" s="34">
        <f t="shared" si="3"/>
        <v>35</v>
      </c>
      <c r="I19" s="21"/>
      <c r="J19" s="21"/>
      <c r="K19" s="21"/>
      <c r="L19" s="34">
        <f t="shared" si="4"/>
        <v>0</v>
      </c>
      <c r="N19" s="21"/>
      <c r="O19" s="21"/>
      <c r="P19" s="34"/>
      <c r="R19" s="24">
        <f t="shared" si="0"/>
        <v>52</v>
      </c>
      <c r="S19" s="21">
        <f t="shared" si="1"/>
        <v>35</v>
      </c>
      <c r="T19" s="36">
        <f t="shared" si="5"/>
        <v>87</v>
      </c>
    </row>
    <row r="20" spans="1:20">
      <c r="A20" s="52" t="s">
        <v>114</v>
      </c>
      <c r="B20" s="21"/>
      <c r="C20" s="21"/>
      <c r="D20" s="34">
        <f t="shared" ref="D20" si="6">SUM(B20:C20)</f>
        <v>0</v>
      </c>
      <c r="E20" s="21"/>
      <c r="F20" s="21"/>
      <c r="G20" s="34">
        <f t="shared" ref="G20" si="7">SUM(E20:F20)</f>
        <v>0</v>
      </c>
      <c r="I20" s="21" t="s">
        <v>115</v>
      </c>
      <c r="J20" s="21">
        <v>1</v>
      </c>
      <c r="K20" s="21"/>
      <c r="L20" s="34">
        <f t="shared" ref="L20" si="8">SUM(J20:K20)</f>
        <v>1</v>
      </c>
      <c r="N20" s="21"/>
      <c r="O20" s="21"/>
      <c r="P20" s="34"/>
      <c r="R20" s="24">
        <f t="shared" si="0"/>
        <v>1</v>
      </c>
      <c r="S20" s="21">
        <f t="shared" si="1"/>
        <v>0</v>
      </c>
      <c r="T20" s="36">
        <f t="shared" ref="T20" si="9">SUM(R20:S20)</f>
        <v>1</v>
      </c>
    </row>
    <row r="21" spans="1:20">
      <c r="A21" s="20" t="s">
        <v>55</v>
      </c>
      <c r="B21" s="21">
        <v>70</v>
      </c>
      <c r="C21" s="21"/>
      <c r="D21" s="34">
        <f t="shared" si="2"/>
        <v>70</v>
      </c>
      <c r="E21" s="21">
        <v>96</v>
      </c>
      <c r="F21" s="21"/>
      <c r="G21" s="34">
        <f t="shared" si="3"/>
        <v>96</v>
      </c>
      <c r="I21" s="21"/>
      <c r="J21" s="21"/>
      <c r="K21" s="21"/>
      <c r="L21" s="34">
        <f t="shared" si="4"/>
        <v>0</v>
      </c>
      <c r="N21" s="21"/>
      <c r="O21" s="21"/>
      <c r="P21" s="34"/>
      <c r="R21" s="24">
        <f t="shared" si="0"/>
        <v>70</v>
      </c>
      <c r="S21" s="21">
        <f t="shared" si="1"/>
        <v>96</v>
      </c>
      <c r="T21" s="21">
        <f t="shared" si="5"/>
        <v>166</v>
      </c>
    </row>
    <row r="22" spans="1:20">
      <c r="A22" s="20" t="s">
        <v>56</v>
      </c>
      <c r="B22" s="21">
        <v>168</v>
      </c>
      <c r="C22" s="21">
        <v>2</v>
      </c>
      <c r="D22" s="34">
        <f t="shared" si="2"/>
        <v>170</v>
      </c>
      <c r="E22" s="21">
        <v>195</v>
      </c>
      <c r="F22" s="21"/>
      <c r="G22" s="34">
        <f t="shared" si="3"/>
        <v>195</v>
      </c>
      <c r="I22" s="21"/>
      <c r="J22" s="21"/>
      <c r="K22" s="21">
        <v>3</v>
      </c>
      <c r="L22" s="34">
        <f t="shared" si="4"/>
        <v>3</v>
      </c>
      <c r="N22" s="21"/>
      <c r="O22" s="21"/>
      <c r="P22" s="34"/>
      <c r="R22" s="34">
        <f t="shared" si="0"/>
        <v>170</v>
      </c>
      <c r="S22" s="21">
        <f t="shared" si="1"/>
        <v>198</v>
      </c>
      <c r="T22" s="21">
        <f t="shared" si="5"/>
        <v>368</v>
      </c>
    </row>
    <row r="23" spans="1:20">
      <c r="A23" s="20" t="s">
        <v>57</v>
      </c>
      <c r="B23" s="21">
        <v>61</v>
      </c>
      <c r="C23" s="21">
        <v>2</v>
      </c>
      <c r="D23" s="34">
        <f t="shared" si="2"/>
        <v>63</v>
      </c>
      <c r="E23" s="21">
        <v>72</v>
      </c>
      <c r="F23" s="21"/>
      <c r="G23" s="34">
        <f t="shared" si="3"/>
        <v>72</v>
      </c>
      <c r="I23" s="21"/>
      <c r="J23" s="21"/>
      <c r="K23" s="21"/>
      <c r="L23" s="34">
        <f t="shared" si="4"/>
        <v>0</v>
      </c>
      <c r="N23" s="21"/>
      <c r="O23" s="21"/>
      <c r="P23" s="34"/>
      <c r="R23" s="34">
        <f t="shared" si="0"/>
        <v>63</v>
      </c>
      <c r="S23" s="21">
        <f t="shared" si="1"/>
        <v>72</v>
      </c>
      <c r="T23" s="21">
        <f t="shared" si="5"/>
        <v>135</v>
      </c>
    </row>
    <row r="24" spans="1:20">
      <c r="A24" s="20" t="s">
        <v>58</v>
      </c>
      <c r="B24" s="21"/>
      <c r="C24" s="21"/>
      <c r="D24" s="34"/>
      <c r="E24" s="21"/>
      <c r="F24" s="21"/>
      <c r="G24" s="34"/>
      <c r="I24" s="21" t="s">
        <v>59</v>
      </c>
      <c r="J24" s="21">
        <v>1</v>
      </c>
      <c r="K24" s="21">
        <v>7</v>
      </c>
      <c r="L24" s="34">
        <f t="shared" si="4"/>
        <v>8</v>
      </c>
      <c r="N24" s="21"/>
      <c r="O24" s="21"/>
      <c r="P24" s="34"/>
      <c r="R24" s="34">
        <f t="shared" si="0"/>
        <v>1</v>
      </c>
      <c r="S24" s="21">
        <f t="shared" si="1"/>
        <v>7</v>
      </c>
      <c r="T24" s="21">
        <f t="shared" si="5"/>
        <v>8</v>
      </c>
    </row>
  </sheetData>
  <mergeCells count="5">
    <mergeCell ref="B2:D2"/>
    <mergeCell ref="E2:G2"/>
    <mergeCell ref="I2:L2"/>
    <mergeCell ref="N2:P2"/>
    <mergeCell ref="R2:T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일정표</vt:lpstr>
      <vt:lpstr>교육대상</vt:lpstr>
      <vt:lpstr>교육대상자 산출</vt:lpstr>
      <vt:lpstr>교육대상!Print_Area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2015-10-13T00:57:03Z</cp:lastPrinted>
  <dcterms:created xsi:type="dcterms:W3CDTF">2013-04-03T05:35:15Z</dcterms:created>
  <dcterms:modified xsi:type="dcterms:W3CDTF">2015-10-13T03:34:31Z</dcterms:modified>
</cp:coreProperties>
</file>